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C7EF6811-EA19-458A-A712-3281E580326C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W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7" i="8" l="1"/>
  <c r="L56" i="8"/>
  <c r="L55" i="8"/>
  <c r="L54" i="8"/>
  <c r="L53" i="8"/>
  <c r="L52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6" i="8"/>
  <c r="L23" i="8"/>
  <c r="L22" i="8"/>
  <c r="L19" i="8"/>
  <c r="L16" i="8"/>
  <c r="L15" i="8"/>
  <c r="L14" i="8"/>
  <c r="L13" i="8"/>
  <c r="L12" i="8"/>
  <c r="L11" i="8"/>
  <c r="L10" i="8"/>
  <c r="L9" i="8"/>
  <c r="L8" i="8"/>
  <c r="L7" i="8"/>
  <c r="K46" i="8"/>
  <c r="G27" i="8"/>
  <c r="H27" i="8"/>
  <c r="I27" i="8"/>
  <c r="J27" i="8"/>
  <c r="G58" i="8"/>
  <c r="H58" i="8"/>
  <c r="J58" i="8"/>
  <c r="I58" i="8"/>
  <c r="K30" i="8" l="1"/>
  <c r="C30" i="8"/>
  <c r="D30" i="8"/>
  <c r="C46" i="8"/>
  <c r="D46" i="8"/>
  <c r="E58" i="8"/>
  <c r="F27" i="8"/>
  <c r="F58" i="8"/>
  <c r="K26" i="8" l="1"/>
  <c r="K27" i="8" s="1"/>
  <c r="E27" i="8"/>
  <c r="D22" i="8"/>
  <c r="K22" i="8"/>
  <c r="K59" i="8"/>
  <c r="K57" i="8"/>
  <c r="D57" i="8"/>
  <c r="C57" i="8"/>
  <c r="K56" i="8"/>
  <c r="D56" i="8"/>
  <c r="C56" i="8"/>
  <c r="K55" i="8"/>
  <c r="D55" i="8"/>
  <c r="C55" i="8"/>
  <c r="K54" i="8"/>
  <c r="D54" i="8"/>
  <c r="C54" i="8"/>
  <c r="K53" i="8"/>
  <c r="D53" i="8"/>
  <c r="C53" i="8"/>
  <c r="K52" i="8"/>
  <c r="D52" i="8"/>
  <c r="D49" i="8"/>
  <c r="C49" i="8"/>
  <c r="K49" i="8"/>
  <c r="K48" i="8"/>
  <c r="D48" i="8"/>
  <c r="C48" i="8"/>
  <c r="K47" i="8"/>
  <c r="D47" i="8"/>
  <c r="C47" i="8"/>
  <c r="D45" i="8"/>
  <c r="C45" i="8"/>
  <c r="K45" i="8"/>
  <c r="K44" i="8"/>
  <c r="D44" i="8"/>
  <c r="C44" i="8"/>
  <c r="K43" i="8"/>
  <c r="D43" i="8"/>
  <c r="C43" i="8"/>
  <c r="K42" i="8"/>
  <c r="D42" i="8"/>
  <c r="C41" i="8"/>
  <c r="K41" i="8"/>
  <c r="K40" i="8"/>
  <c r="D40" i="8"/>
  <c r="C40" i="8"/>
  <c r="K39" i="8"/>
  <c r="D39" i="8"/>
  <c r="C39" i="8"/>
  <c r="K38" i="8"/>
  <c r="D38" i="8"/>
  <c r="C37" i="8"/>
  <c r="K37" i="8"/>
  <c r="K36" i="8"/>
  <c r="D36" i="8"/>
  <c r="C36" i="8"/>
  <c r="K35" i="8"/>
  <c r="D35" i="8"/>
  <c r="C35" i="8"/>
  <c r="K34" i="8"/>
  <c r="D34" i="8"/>
  <c r="C33" i="8"/>
  <c r="K33" i="8"/>
  <c r="K32" i="8"/>
  <c r="D32" i="8"/>
  <c r="C32" i="8"/>
  <c r="K31" i="8"/>
  <c r="D31" i="8"/>
  <c r="C31" i="8"/>
  <c r="J50" i="8"/>
  <c r="C29" i="8"/>
  <c r="H50" i="8"/>
  <c r="K29" i="8"/>
  <c r="E50" i="8"/>
  <c r="G24" i="8"/>
  <c r="K23" i="8"/>
  <c r="D23" i="8"/>
  <c r="I24" i="8"/>
  <c r="E20" i="8"/>
  <c r="J20" i="8"/>
  <c r="I20" i="8"/>
  <c r="H20" i="8"/>
  <c r="K19" i="8"/>
  <c r="K20" i="8" s="1"/>
  <c r="L20" i="8"/>
  <c r="L58" i="8" l="1"/>
  <c r="K58" i="8"/>
  <c r="C22" i="8"/>
  <c r="F24" i="8"/>
  <c r="E24" i="8"/>
  <c r="L24" i="8"/>
  <c r="D58" i="8"/>
  <c r="K15" i="8"/>
  <c r="K24" i="8"/>
  <c r="D24" i="8"/>
  <c r="C14" i="8"/>
  <c r="D8" i="8"/>
  <c r="D13" i="8"/>
  <c r="D11" i="8"/>
  <c r="C9" i="8"/>
  <c r="D9" i="8"/>
  <c r="C13" i="8"/>
  <c r="D12" i="8"/>
  <c r="K14" i="8"/>
  <c r="K10" i="8"/>
  <c r="K13" i="8"/>
  <c r="K9" i="8"/>
  <c r="D15" i="8"/>
  <c r="K50" i="8"/>
  <c r="L50" i="8"/>
  <c r="F50" i="8"/>
  <c r="F20" i="8"/>
  <c r="J24" i="8"/>
  <c r="C19" i="8"/>
  <c r="C20" i="8" s="1"/>
  <c r="C10" i="8"/>
  <c r="D14" i="8"/>
  <c r="D19" i="8"/>
  <c r="D20" i="8" s="1"/>
  <c r="D29" i="8"/>
  <c r="D33" i="8"/>
  <c r="D37" i="8"/>
  <c r="D41" i="8"/>
  <c r="C59" i="8"/>
  <c r="G50" i="8"/>
  <c r="H24" i="8"/>
  <c r="G20" i="8"/>
  <c r="C23" i="8"/>
  <c r="I50" i="8"/>
  <c r="D10" i="8"/>
  <c r="C15" i="8"/>
  <c r="C34" i="8"/>
  <c r="C38" i="8"/>
  <c r="C42" i="8"/>
  <c r="C52" i="8"/>
  <c r="C58" i="8" s="1"/>
  <c r="C24" i="8" l="1"/>
  <c r="E17" i="8"/>
  <c r="E60" i="8" s="1"/>
  <c r="D7" i="8"/>
  <c r="K12" i="8"/>
  <c r="C12" i="8"/>
  <c r="C16" i="8"/>
  <c r="K16" i="8"/>
  <c r="K11" i="8"/>
  <c r="C11" i="8"/>
  <c r="H17" i="8"/>
  <c r="D16" i="8"/>
  <c r="K7" i="8"/>
  <c r="C7" i="8"/>
  <c r="K8" i="8"/>
  <c r="C8" i="8"/>
  <c r="C50" i="8"/>
  <c r="D50" i="8"/>
  <c r="L59" i="8" l="1"/>
  <c r="D59" i="8"/>
  <c r="D26" i="8"/>
  <c r="D27" i="8" s="1"/>
  <c r="L27" i="8"/>
  <c r="H60" i="8"/>
  <c r="C26" i="8"/>
  <c r="C27" i="8" s="1"/>
  <c r="G17" i="8"/>
  <c r="J17" i="8"/>
  <c r="D6" i="8"/>
  <c r="D17" i="8" s="1"/>
  <c r="K6" i="8"/>
  <c r="K17" i="8" s="1"/>
  <c r="I17" i="8"/>
  <c r="F17" i="8"/>
  <c r="C6" i="8"/>
  <c r="C17" i="8" s="1"/>
  <c r="L6" i="8"/>
  <c r="L17" i="8" s="1"/>
  <c r="J60" i="8" l="1"/>
  <c r="K60" i="8"/>
  <c r="D60" i="8"/>
  <c r="I60" i="8"/>
  <c r="C60" i="8"/>
  <c r="L60" i="8"/>
  <c r="G60" i="8"/>
  <c r="F60" i="8"/>
</calcChain>
</file>

<file path=xl/sharedStrings.xml><?xml version="1.0" encoding="utf-8"?>
<sst xmlns="http://schemas.openxmlformats.org/spreadsheetml/2006/main" count="77" uniqueCount="63">
  <si>
    <t>STATE BANK OF INDIA</t>
  </si>
  <si>
    <t>No.</t>
  </si>
  <si>
    <t xml:space="preserve">Bank </t>
  </si>
  <si>
    <t>Sanctioned by Bank</t>
  </si>
  <si>
    <t>Disbursed by Bank</t>
  </si>
  <si>
    <t>Rejected by Bank</t>
  </si>
  <si>
    <t>Pending at Bank Level</t>
  </si>
  <si>
    <t>Amt.</t>
  </si>
  <si>
    <t>Amount in Lakh</t>
  </si>
  <si>
    <t>Total Applications</t>
  </si>
  <si>
    <t xml:space="preserve">NATIONALISED BANKS                                                                    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</si>
  <si>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</si>
  <si>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</si>
  <si>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</si>
  <si>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</si>
  <si>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</si>
  <si>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</si>
  <si>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</si>
  <si>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AND SIND BANK</t>
  </si>
  <si>
    <t>PUNJAB NATIONAL BANK</t>
  </si>
  <si>
    <t>UNION BANK OF INDIA</t>
  </si>
  <si>
    <t>SUB TOTAL</t>
  </si>
  <si>
    <t>SBI GROUP</t>
  </si>
  <si>
    <t>CO-OPERATIVE BANKS</t>
  </si>
  <si>
    <t>DCCB</t>
  </si>
  <si>
    <t>GSCB</t>
  </si>
  <si>
    <t>REGIONAL RURAL BANKS</t>
  </si>
  <si>
    <t>PRIVATE  BANKS</t>
  </si>
  <si>
    <t>AXIS BANK</t>
  </si>
  <si>
    <t>BANDHAN BANK</t>
  </si>
  <si>
    <t>CITY UNION BANK</t>
  </si>
  <si>
    <t>CSB BANK LIMITED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</si>
  <si>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</si>
  <si>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</si>
  <si>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</si>
  <si>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</si>
  <si>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</si>
  <si>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</si>
  <si>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</si>
  <si>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</si>
  <si>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</si>
  <si>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</si>
  <si>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</si>
  <si>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</si>
  <si>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LAXSHMI VILAS BANK</t>
  </si>
  <si>
    <t>RBL BANK</t>
  </si>
  <si>
    <t>SOUTH INDIAN BANK</t>
  </si>
  <si>
    <t>TAMILNAD MERCANTILE BANK</t>
  </si>
  <si>
    <t>YES BANK</t>
  </si>
  <si>
    <t>SMALL FINANCE BANK</t>
  </si>
  <si>
    <t>AU SMALL FINANCE BANK LIMITED</t>
  </si>
  <si>
    <t>EQUITAS SMALL FINANCE BANK</t>
  </si>
  <si>
    <t>FINCARE SMALL FINANCE BANK LIMITED</t>
  </si>
  <si>
    <t>JANA SMALL FINANCE BANK LTD.</t>
  </si>
  <si>
    <t>SURYODAY SMALL FINANCE BANK</t>
  </si>
  <si>
    <t>UJJIVAN SMALL FINANCE BANK</t>
  </si>
  <si>
    <t>Other Banks/NBFCs</t>
  </si>
  <si>
    <t>GRAND TOTAL</t>
  </si>
  <si>
    <t>Source: NAIFF Portal</t>
  </si>
  <si>
    <t xml:space="preserve">UCO BANK </t>
  </si>
  <si>
    <t>GUJARAT GRAMIN BANK</t>
  </si>
  <si>
    <t>Annexure - R</t>
  </si>
  <si>
    <t>Bank Wise Cumulative Progress of AIF Scheme as of 12.11.2025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</si>
</sst>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</font>
    <font>
      <b/>
      <sz val="16"/>
      <name val="Arial"/>
      <family val="2"/>
    </font>
    <font>
      <b/>
      <sz val="18"/>
      <name val="Arial"/>
      <family val="2"/>
    </font>
    <font>
      <sz val="22"/>
      <name val="Arial Black"/>
      <family val="2"/>
    </font>
    <font>
      <b/>
      <sz val="12"/>
      <name val="Arial"/>
      <family val="2"/>
    </font>
    <font>
      <b/>
      <sz val="16"/>
      <name val="Arial Black"/>
      <family val="2"/>
    </font>
    <font>
      <b/>
      <sz val="14"/>
      <name val="Arial"/>
      <family val="2"/>
    </font>
    <font>
      <b/>
      <sz val="14"/>
      <name val="Arial Black"/>
      <family val="2"/>
    </font>
    <font>
      <sz val="16"/>
      <name val="Arial Blac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2" fontId="4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/>
    <xf numFmtId="2" fontId="6" fillId="0" borderId="1" xfId="0" applyNumberFormat="1" applyFont="1" applyBorder="1"/>
    <xf numFmtId="0" fontId="7" fillId="0" borderId="4" xfId="0" applyFont="1" applyBorder="1"/>
    <xf numFmtId="1" fontId="6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B7901-D677-4718-865B-9F31FB78E65A}">
  <sheetPr>
    <pageSetUpPr fitToPage="1"/>
  </sheetPr>
  <dimension ref="A1:L61"/>
  <sheetViews>
    <sheetView tabSelected="1" workbookViewId="0">
      <selection sqref="A1:L61"/>
    </sheetView>
  </sheetViews>
  <sheetFormatPr defaultRowHeight="15" x14ac:dyDescent="0.25"/>
  <cols>
    <col min="1" max="1" width="6" bestFit="1" customWidth="1"/>
    <col min="2" max="2" width="53.85546875" customWidth="1"/>
    <col min="3" max="3" width="8.5703125" customWidth="1"/>
    <col min="4" max="4" width="18.85546875" customWidth="1"/>
    <col min="5" max="5" width="7.5703125" bestFit="1" customWidth="1"/>
    <col min="6" max="6" width="19.5703125" style="2" bestFit="1" customWidth="1"/>
    <col min="7" max="7" width="13" bestFit="1" customWidth="1"/>
    <col min="8" max="8" width="18.85546875" style="2" bestFit="1" customWidth="1"/>
    <col min="9" max="9" width="9.85546875" bestFit="1" customWidth="1"/>
    <col min="10" max="10" width="18.85546875" style="2" bestFit="1" customWidth="1"/>
    <col min="11" max="11" width="7.85546875" customWidth="1"/>
    <col min="12" max="12" width="19.28515625" style="2" customWidth="1"/>
  </cols>
  <sheetData>
    <row r="1" spans="1:12" ht="33.75" x14ac:dyDescent="0.25">
      <c r="A1" s="14" t="s">
        <v>61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3.25" x14ac:dyDescent="0.25">
      <c r="A2" s="15" t="s">
        <v>62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3" t="s">
        <v>8</v>
      </c>
    </row>
    <row r="3" spans="1:12" s="4" customFormat="1" ht="48.75" customHeight="1" x14ac:dyDescent="0.25">
      <c r="A3" s="16" t="s">
        <v>1</v>
      </c>
      <c r="B3" s="17" t="s">
        <v>2</v>
      </c>
      <c r="C3" s="19" t="s">
        <v>9</v>
      </c>
      <c r="D3" s="19"/>
      <c r="E3" s="19" t="s">
        <v>3</v>
      </c>
      <c r="F3" s="19"/>
      <c r="G3" s="19" t="s">
        <v>4</v>
      </c>
      <c r="H3" s="19"/>
      <c r="I3" s="19" t="s">
        <v>5</v>
      </c>
      <c r="J3" s="19"/>
      <c r="K3" s="19" t="s">
        <v>6</v>
      </c>
      <c r="L3" s="19"/>
    </row>
    <row r="4" spans="1:12" ht="20.25" x14ac:dyDescent="0.25">
      <c r="A4" s="16"/>
      <c r="B4" s="18"/>
      <c r="C4" s="1" t="s">
        <v>1</v>
      </c>
      <c r="D4" s="1" t="s">
        <v>7</v>
      </c>
      <c r="E4" s="1" t="s">
        <v>1</v>
      </c>
      <c r="F4" s="5" t="s">
        <v>7</v>
      </c>
      <c r="G4" s="1" t="s">
        <v>1</v>
      </c>
      <c r="H4" s="5" t="s">
        <v>7</v>
      </c>
      <c r="I4" s="1" t="s">
        <v>1</v>
      </c>
      <c r="J4" s="5" t="s">
        <v>7</v>
      </c>
      <c r="K4" s="1" t="s">
        <v>1</v>
      </c>
      <c r="L4" s="5" t="s">
        <v>7</v>
      </c>
    </row>
    <row r="5" spans="1:12" ht="24.75" x14ac:dyDescent="0.25">
      <c r="A5" s="6"/>
      <c r="B5" s="20" t="s">
        <v>10</v>
      </c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ht="18" x14ac:dyDescent="0.25">
      <c r="A6" s="7">
        <v>1</v>
      </c>
      <c r="B6" s="7" t="s">
        <v>11</v>
      </c>
      <c r="C6" s="7">
        <f>E6+I6</f>
        <v>827</v>
      </c>
      <c r="D6" s="8">
        <f>F6+J6</f>
        <v>94220.593739999997</v>
      </c>
      <c r="E6" s="7">
        <v>554</v>
      </c>
      <c r="F6" s="8">
        <v>68823.352910000001</v>
      </c>
      <c r="G6" s="10">
        <v>459</v>
      </c>
      <c r="H6" s="8">
        <v>62407.236490000003</v>
      </c>
      <c r="I6" s="10">
        <v>273</v>
      </c>
      <c r="J6" s="8">
        <v>25397.240829999999</v>
      </c>
      <c r="K6" s="7">
        <f>E6-G6</f>
        <v>95</v>
      </c>
      <c r="L6" s="8">
        <f>F6-H6</f>
        <v>6416.1164199999985</v>
      </c>
    </row>
    <row r="7" spans="1:12" ht="18" x14ac:dyDescent="0.25">
      <c r="A7" s="7">
        <v>2</v>
      </c>
      <c r="B7" s="7" t="s">
        <v>12</v>
      </c>
      <c r="C7" s="7">
        <f t="shared" ref="C7:D16" si="0">E7+I7</f>
        <v>770</v>
      </c>
      <c r="D7" s="8">
        <f t="shared" si="0"/>
        <v>72885.280849999996</v>
      </c>
      <c r="E7" s="7">
        <v>594</v>
      </c>
      <c r="F7" s="8">
        <v>64530.295339999997</v>
      </c>
      <c r="G7" s="10">
        <v>539</v>
      </c>
      <c r="H7" s="8">
        <v>59519.882559999998</v>
      </c>
      <c r="I7" s="10">
        <v>176</v>
      </c>
      <c r="J7" s="8">
        <v>8354.9855100000004</v>
      </c>
      <c r="K7" s="7">
        <f t="shared" ref="K7:K16" si="1">E7-G7</f>
        <v>55</v>
      </c>
      <c r="L7" s="8">
        <f t="shared" ref="L7:L16" si="2">F7-H7</f>
        <v>5010.4127799999987</v>
      </c>
    </row>
    <row r="8" spans="1:12" ht="18" x14ac:dyDescent="0.25">
      <c r="A8" s="7">
        <v>3</v>
      </c>
      <c r="B8" s="7" t="s">
        <v>13</v>
      </c>
      <c r="C8" s="7">
        <f t="shared" si="0"/>
        <v>11</v>
      </c>
      <c r="D8" s="8">
        <f t="shared" si="0"/>
        <v>648.46</v>
      </c>
      <c r="E8" s="7">
        <v>5</v>
      </c>
      <c r="F8" s="8">
        <v>178.1</v>
      </c>
      <c r="G8" s="10">
        <v>3</v>
      </c>
      <c r="H8" s="8">
        <v>162.5</v>
      </c>
      <c r="I8" s="10">
        <v>6</v>
      </c>
      <c r="J8" s="8">
        <v>470.36</v>
      </c>
      <c r="K8" s="7">
        <f t="shared" si="1"/>
        <v>2</v>
      </c>
      <c r="L8" s="8">
        <f t="shared" si="2"/>
        <v>15.599999999999994</v>
      </c>
    </row>
    <row r="9" spans="1:12" ht="18" x14ac:dyDescent="0.25">
      <c r="A9" s="7">
        <v>4</v>
      </c>
      <c r="B9" s="7" t="s">
        <v>14</v>
      </c>
      <c r="C9" s="7">
        <f t="shared" si="0"/>
        <v>130</v>
      </c>
      <c r="D9" s="8">
        <f t="shared" si="0"/>
        <v>42703.304880000003</v>
      </c>
      <c r="E9" s="7">
        <v>102</v>
      </c>
      <c r="F9" s="8">
        <v>38950.913990000001</v>
      </c>
      <c r="G9" s="10">
        <v>88</v>
      </c>
      <c r="H9" s="8">
        <v>36891.448230000002</v>
      </c>
      <c r="I9" s="10">
        <v>28</v>
      </c>
      <c r="J9" s="8">
        <v>3752.3908900000001</v>
      </c>
      <c r="K9" s="7">
        <f t="shared" si="1"/>
        <v>14</v>
      </c>
      <c r="L9" s="8">
        <f t="shared" si="2"/>
        <v>2059.4657599999991</v>
      </c>
    </row>
    <row r="10" spans="1:12" ht="18" x14ac:dyDescent="0.25">
      <c r="A10" s="7">
        <v>5</v>
      </c>
      <c r="B10" s="7" t="s">
        <v>15</v>
      </c>
      <c r="C10" s="7">
        <f t="shared" si="0"/>
        <v>205</v>
      </c>
      <c r="D10" s="8">
        <f t="shared" si="0"/>
        <v>14269.116119999999</v>
      </c>
      <c r="E10" s="7">
        <v>157</v>
      </c>
      <c r="F10" s="8">
        <v>10674.034029999999</v>
      </c>
      <c r="G10" s="10">
        <v>137</v>
      </c>
      <c r="H10" s="8">
        <v>9121.8462999999992</v>
      </c>
      <c r="I10" s="10">
        <v>48</v>
      </c>
      <c r="J10" s="8">
        <v>3595.0820899999999</v>
      </c>
      <c r="K10" s="7">
        <f t="shared" si="1"/>
        <v>20</v>
      </c>
      <c r="L10" s="8">
        <f t="shared" si="2"/>
        <v>1552.1877299999996</v>
      </c>
    </row>
    <row r="11" spans="1:12" ht="18" x14ac:dyDescent="0.25">
      <c r="A11" s="7">
        <v>6</v>
      </c>
      <c r="B11" s="7" t="s">
        <v>16</v>
      </c>
      <c r="C11" s="7">
        <f t="shared" si="0"/>
        <v>52</v>
      </c>
      <c r="D11" s="8">
        <f t="shared" si="0"/>
        <v>9756.5637999999999</v>
      </c>
      <c r="E11" s="7">
        <v>35</v>
      </c>
      <c r="F11" s="8">
        <v>7182.2777999999998</v>
      </c>
      <c r="G11" s="10">
        <v>29</v>
      </c>
      <c r="H11" s="8">
        <v>6632.6350000000002</v>
      </c>
      <c r="I11" s="10">
        <v>17</v>
      </c>
      <c r="J11" s="8">
        <v>2574.2860000000001</v>
      </c>
      <c r="K11" s="7">
        <f t="shared" si="1"/>
        <v>6</v>
      </c>
      <c r="L11" s="8">
        <f t="shared" si="2"/>
        <v>549.64279999999962</v>
      </c>
    </row>
    <row r="12" spans="1:12" ht="18" x14ac:dyDescent="0.25">
      <c r="A12" s="7">
        <v>7</v>
      </c>
      <c r="B12" s="7" t="s">
        <v>17</v>
      </c>
      <c r="C12" s="7">
        <f t="shared" si="0"/>
        <v>16</v>
      </c>
      <c r="D12" s="8">
        <f t="shared" si="0"/>
        <v>1789.482</v>
      </c>
      <c r="E12" s="7">
        <v>11</v>
      </c>
      <c r="F12" s="8">
        <v>1151.482</v>
      </c>
      <c r="G12" s="10">
        <v>8</v>
      </c>
      <c r="H12" s="8">
        <v>551.48199999999997</v>
      </c>
      <c r="I12" s="10">
        <v>5</v>
      </c>
      <c r="J12" s="8">
        <v>638</v>
      </c>
      <c r="K12" s="7">
        <f t="shared" si="1"/>
        <v>3</v>
      </c>
      <c r="L12" s="8">
        <f t="shared" si="2"/>
        <v>600</v>
      </c>
    </row>
    <row r="13" spans="1:12" ht="18" x14ac:dyDescent="0.25">
      <c r="A13" s="7">
        <v>8</v>
      </c>
      <c r="B13" s="7" t="s">
        <v>18</v>
      </c>
      <c r="C13" s="7">
        <f t="shared" si="0"/>
        <v>4</v>
      </c>
      <c r="D13" s="8">
        <f t="shared" si="0"/>
        <v>219.95</v>
      </c>
      <c r="E13" s="7">
        <v>2</v>
      </c>
      <c r="F13" s="8">
        <v>110</v>
      </c>
      <c r="G13" s="10">
        <v>2</v>
      </c>
      <c r="H13" s="8">
        <v>110</v>
      </c>
      <c r="I13" s="10">
        <v>2</v>
      </c>
      <c r="J13" s="8">
        <v>109.95</v>
      </c>
      <c r="K13" s="7">
        <f t="shared" si="1"/>
        <v>0</v>
      </c>
      <c r="L13" s="8">
        <f t="shared" si="2"/>
        <v>0</v>
      </c>
    </row>
    <row r="14" spans="1:12" ht="18" x14ac:dyDescent="0.25">
      <c r="A14" s="7">
        <v>9</v>
      </c>
      <c r="B14" s="7" t="s">
        <v>19</v>
      </c>
      <c r="C14" s="7">
        <f t="shared" si="0"/>
        <v>226</v>
      </c>
      <c r="D14" s="8">
        <f t="shared" si="0"/>
        <v>43533.055889999996</v>
      </c>
      <c r="E14" s="7">
        <v>167</v>
      </c>
      <c r="F14" s="8">
        <v>35787.649539999999</v>
      </c>
      <c r="G14" s="10">
        <v>145</v>
      </c>
      <c r="H14" s="8">
        <v>26951.256399999998</v>
      </c>
      <c r="I14" s="10">
        <v>59</v>
      </c>
      <c r="J14" s="8">
        <v>7745.4063500000002</v>
      </c>
      <c r="K14" s="7">
        <f t="shared" si="1"/>
        <v>22</v>
      </c>
      <c r="L14" s="8">
        <f t="shared" si="2"/>
        <v>8836.3931400000001</v>
      </c>
    </row>
    <row r="15" spans="1:12" ht="18" x14ac:dyDescent="0.25">
      <c r="A15" s="7">
        <v>10</v>
      </c>
      <c r="B15" s="7" t="s">
        <v>59</v>
      </c>
      <c r="C15" s="7">
        <f t="shared" si="0"/>
        <v>36</v>
      </c>
      <c r="D15" s="8">
        <f t="shared" si="0"/>
        <v>3053.8461400000001</v>
      </c>
      <c r="E15" s="7">
        <v>27</v>
      </c>
      <c r="F15" s="8">
        <v>1780.4611400000001</v>
      </c>
      <c r="G15" s="10">
        <v>21</v>
      </c>
      <c r="H15" s="8">
        <v>1422.6016400000001</v>
      </c>
      <c r="I15" s="10">
        <v>9</v>
      </c>
      <c r="J15" s="8">
        <v>1273.385</v>
      </c>
      <c r="K15" s="7">
        <f t="shared" si="1"/>
        <v>6</v>
      </c>
      <c r="L15" s="8">
        <f t="shared" si="2"/>
        <v>357.85950000000003</v>
      </c>
    </row>
    <row r="16" spans="1:12" ht="18" x14ac:dyDescent="0.25">
      <c r="A16" s="7">
        <v>11</v>
      </c>
      <c r="B16" s="7" t="s">
        <v>20</v>
      </c>
      <c r="C16" s="7">
        <f t="shared" si="0"/>
        <v>203</v>
      </c>
      <c r="D16" s="8">
        <f t="shared" si="0"/>
        <v>22257.346140000001</v>
      </c>
      <c r="E16" s="7">
        <v>162</v>
      </c>
      <c r="F16" s="8">
        <v>18267.265240000001</v>
      </c>
      <c r="G16" s="10">
        <v>139</v>
      </c>
      <c r="H16" s="8">
        <v>15707.448899999999</v>
      </c>
      <c r="I16" s="10">
        <v>41</v>
      </c>
      <c r="J16" s="8">
        <v>3990.0808999999999</v>
      </c>
      <c r="K16" s="7">
        <f t="shared" si="1"/>
        <v>23</v>
      </c>
      <c r="L16" s="8">
        <f t="shared" si="2"/>
        <v>2559.8163400000012</v>
      </c>
    </row>
    <row r="17" spans="1:12" ht="22.5" x14ac:dyDescent="0.45">
      <c r="A17" s="11" t="s">
        <v>21</v>
      </c>
      <c r="B17" s="12"/>
      <c r="C17" s="7">
        <f>SUM(C6:C16)</f>
        <v>2480</v>
      </c>
      <c r="D17" s="8">
        <f t="shared" ref="D17:L17" si="3">SUM(D6:D16)</f>
        <v>305336.99955999997</v>
      </c>
      <c r="E17" s="7">
        <f t="shared" si="3"/>
        <v>1816</v>
      </c>
      <c r="F17" s="8">
        <f t="shared" si="3"/>
        <v>247435.83199000004</v>
      </c>
      <c r="G17" s="7">
        <f t="shared" si="3"/>
        <v>1570</v>
      </c>
      <c r="H17" s="8">
        <f t="shared" si="3"/>
        <v>219478.33752000003</v>
      </c>
      <c r="I17" s="7">
        <f t="shared" si="3"/>
        <v>664</v>
      </c>
      <c r="J17" s="8">
        <f t="shared" si="3"/>
        <v>57901.167569999998</v>
      </c>
      <c r="K17" s="7">
        <f t="shared" si="3"/>
        <v>246</v>
      </c>
      <c r="L17" s="8">
        <f t="shared" si="3"/>
        <v>27957.494469999994</v>
      </c>
    </row>
    <row r="18" spans="1:12" ht="24.75" x14ac:dyDescent="0.25">
      <c r="A18" s="7"/>
      <c r="B18" s="20" t="s">
        <v>22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ht="18" x14ac:dyDescent="0.25">
      <c r="A19" s="7">
        <v>12</v>
      </c>
      <c r="B19" s="7" t="s">
        <v>0</v>
      </c>
      <c r="C19" s="7">
        <f t="shared" ref="C19:D19" si="4">E19+I19</f>
        <v>2607</v>
      </c>
      <c r="D19" s="8">
        <f t="shared" si="4"/>
        <v>114032.04184999999</v>
      </c>
      <c r="E19" s="7">
        <v>1901</v>
      </c>
      <c r="F19" s="8">
        <v>77125.002779999995</v>
      </c>
      <c r="G19" s="10">
        <v>1703</v>
      </c>
      <c r="H19" s="8">
        <v>63781.034820000001</v>
      </c>
      <c r="I19" s="10">
        <v>706</v>
      </c>
      <c r="J19" s="8">
        <v>36907.039069999999</v>
      </c>
      <c r="K19" s="7">
        <f t="shared" ref="K19" si="5">E19-G19</f>
        <v>198</v>
      </c>
      <c r="L19" s="8">
        <f>F19-H19</f>
        <v>13343.967959999994</v>
      </c>
    </row>
    <row r="20" spans="1:12" ht="22.5" x14ac:dyDescent="0.45">
      <c r="A20" s="11" t="s">
        <v>21</v>
      </c>
      <c r="B20" s="12"/>
      <c r="C20" s="7">
        <f>C19</f>
        <v>2607</v>
      </c>
      <c r="D20" s="8">
        <f t="shared" ref="D20:H20" si="6">D19</f>
        <v>114032.04184999999</v>
      </c>
      <c r="E20" s="7">
        <f t="shared" si="6"/>
        <v>1901</v>
      </c>
      <c r="F20" s="8">
        <f t="shared" si="6"/>
        <v>77125.002779999995</v>
      </c>
      <c r="G20" s="7">
        <f t="shared" si="6"/>
        <v>1703</v>
      </c>
      <c r="H20" s="8">
        <f t="shared" si="6"/>
        <v>63781.034820000001</v>
      </c>
      <c r="I20" s="7">
        <f>I19</f>
        <v>706</v>
      </c>
      <c r="J20" s="8">
        <f t="shared" ref="J20:L20" si="7">J19</f>
        <v>36907.039069999999</v>
      </c>
      <c r="K20" s="7">
        <f t="shared" si="7"/>
        <v>198</v>
      </c>
      <c r="L20" s="8">
        <f t="shared" si="7"/>
        <v>13343.967959999994</v>
      </c>
    </row>
    <row r="21" spans="1:12" ht="24.75" x14ac:dyDescent="0.25">
      <c r="A21" s="7"/>
      <c r="B21" s="20" t="s">
        <v>23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12" ht="18" x14ac:dyDescent="0.25">
      <c r="A22" s="7">
        <v>13</v>
      </c>
      <c r="B22" s="7" t="s">
        <v>24</v>
      </c>
      <c r="C22" s="7">
        <f t="shared" ref="C22:D23" si="8">E22+I22</f>
        <v>32</v>
      </c>
      <c r="D22" s="8">
        <f t="shared" si="8"/>
        <v>1552.1320700000001</v>
      </c>
      <c r="E22" s="7">
        <v>32</v>
      </c>
      <c r="F22" s="8">
        <v>1552.1320700000001</v>
      </c>
      <c r="G22" s="10">
        <v>27</v>
      </c>
      <c r="H22" s="8">
        <v>1315.8320699999999</v>
      </c>
      <c r="I22" s="10">
        <v>0</v>
      </c>
      <c r="J22" s="8">
        <v>0</v>
      </c>
      <c r="K22" s="7">
        <f t="shared" ref="K22:K23" si="9">E22-G22</f>
        <v>5</v>
      </c>
      <c r="L22" s="8">
        <f t="shared" ref="L22:L23" si="10">F22-H22</f>
        <v>236.30000000000018</v>
      </c>
    </row>
    <row r="23" spans="1:12" ht="18" x14ac:dyDescent="0.25">
      <c r="A23" s="7">
        <v>14</v>
      </c>
      <c r="B23" s="7" t="s">
        <v>25</v>
      </c>
      <c r="C23" s="7">
        <f t="shared" si="8"/>
        <v>3</v>
      </c>
      <c r="D23" s="8">
        <f t="shared" si="8"/>
        <v>264.37</v>
      </c>
      <c r="E23" s="7">
        <v>3</v>
      </c>
      <c r="F23" s="8">
        <v>264.37</v>
      </c>
      <c r="G23" s="10">
        <v>0</v>
      </c>
      <c r="H23" s="8">
        <v>0</v>
      </c>
      <c r="I23" s="10">
        <v>0</v>
      </c>
      <c r="J23" s="8">
        <v>0</v>
      </c>
      <c r="K23" s="7">
        <f t="shared" si="9"/>
        <v>3</v>
      </c>
      <c r="L23" s="8">
        <f t="shared" si="10"/>
        <v>264.37</v>
      </c>
    </row>
    <row r="24" spans="1:12" ht="22.5" x14ac:dyDescent="0.45">
      <c r="A24" s="11" t="s">
        <v>21</v>
      </c>
      <c r="B24" s="12"/>
      <c r="C24" s="7">
        <f>C22+C23</f>
        <v>35</v>
      </c>
      <c r="D24" s="8">
        <f t="shared" ref="D24:H24" si="11">D22+D23</f>
        <v>1816.50207</v>
      </c>
      <c r="E24" s="7">
        <f t="shared" si="11"/>
        <v>35</v>
      </c>
      <c r="F24" s="8">
        <f t="shared" si="11"/>
        <v>1816.50207</v>
      </c>
      <c r="G24" s="7">
        <f t="shared" si="11"/>
        <v>27</v>
      </c>
      <c r="H24" s="8">
        <f t="shared" si="11"/>
        <v>1315.8320699999999</v>
      </c>
      <c r="I24" s="7">
        <f>I22+I23</f>
        <v>0</v>
      </c>
      <c r="J24" s="8">
        <f t="shared" ref="J24:L24" si="12">J22+J23</f>
        <v>0</v>
      </c>
      <c r="K24" s="7">
        <f t="shared" si="12"/>
        <v>8</v>
      </c>
      <c r="L24" s="8">
        <f t="shared" si="12"/>
        <v>500.67000000000019</v>
      </c>
    </row>
    <row r="25" spans="1:12" ht="24.75" x14ac:dyDescent="0.25">
      <c r="A25" s="7"/>
      <c r="B25" s="13" t="s">
        <v>26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18" x14ac:dyDescent="0.25">
      <c r="A26" s="7">
        <v>15</v>
      </c>
      <c r="B26" s="7" t="s">
        <v>60</v>
      </c>
      <c r="C26" s="7">
        <f t="shared" ref="C26:D26" si="13">E26+I26</f>
        <v>121</v>
      </c>
      <c r="D26" s="8">
        <f t="shared" si="13"/>
        <v>5610.6864700000006</v>
      </c>
      <c r="E26" s="7">
        <v>114</v>
      </c>
      <c r="F26" s="8">
        <v>5270.3064700000004</v>
      </c>
      <c r="G26" s="10">
        <v>88</v>
      </c>
      <c r="H26" s="8">
        <v>3827.1131500000001</v>
      </c>
      <c r="I26" s="10">
        <v>7</v>
      </c>
      <c r="J26" s="8">
        <v>340.38</v>
      </c>
      <c r="K26" s="7">
        <f t="shared" ref="K26" si="14">E26-G26</f>
        <v>26</v>
      </c>
      <c r="L26" s="8">
        <f>F26-H26</f>
        <v>1443.1933200000003</v>
      </c>
    </row>
    <row r="27" spans="1:12" ht="22.5" x14ac:dyDescent="0.45">
      <c r="A27" s="11" t="s">
        <v>21</v>
      </c>
      <c r="B27" s="12"/>
      <c r="C27" s="7">
        <f>C26</f>
        <v>121</v>
      </c>
      <c r="D27" s="8">
        <f t="shared" ref="D27:L27" si="15">D26</f>
        <v>5610.6864700000006</v>
      </c>
      <c r="E27" s="7">
        <f t="shared" si="15"/>
        <v>114</v>
      </c>
      <c r="F27" s="8">
        <f t="shared" si="15"/>
        <v>5270.3064700000004</v>
      </c>
      <c r="G27" s="7">
        <f t="shared" si="15"/>
        <v>88</v>
      </c>
      <c r="H27" s="8">
        <f t="shared" si="15"/>
        <v>3827.1131500000001</v>
      </c>
      <c r="I27" s="7">
        <f t="shared" si="15"/>
        <v>7</v>
      </c>
      <c r="J27" s="7">
        <f t="shared" si="15"/>
        <v>340.38</v>
      </c>
      <c r="K27" s="7">
        <f t="shared" si="15"/>
        <v>26</v>
      </c>
      <c r="L27" s="8">
        <f t="shared" si="15"/>
        <v>1443.1933200000003</v>
      </c>
    </row>
    <row r="28" spans="1:12" ht="24.75" x14ac:dyDescent="0.25">
      <c r="A28" s="7"/>
      <c r="B28" s="13" t="s">
        <v>27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 ht="18" x14ac:dyDescent="0.25">
      <c r="A29" s="7">
        <v>16</v>
      </c>
      <c r="B29" s="7" t="s">
        <v>28</v>
      </c>
      <c r="C29" s="7">
        <f t="shared" ref="C29:D44" si="16">E29+I29</f>
        <v>130</v>
      </c>
      <c r="D29" s="8">
        <f t="shared" si="16"/>
        <v>17148.410779999998</v>
      </c>
      <c r="E29" s="7">
        <v>85</v>
      </c>
      <c r="F29" s="8">
        <v>10778.184799999999</v>
      </c>
      <c r="G29" s="10">
        <v>71</v>
      </c>
      <c r="H29" s="8">
        <v>9121.39</v>
      </c>
      <c r="I29" s="10">
        <v>45</v>
      </c>
      <c r="J29" s="8">
        <v>6370.2259800000002</v>
      </c>
      <c r="K29" s="7">
        <f t="shared" ref="K29:K44" si="17">E29-G29</f>
        <v>14</v>
      </c>
      <c r="L29" s="8">
        <f t="shared" ref="L29:L49" si="18">F29-H29</f>
        <v>1656.7947999999997</v>
      </c>
    </row>
    <row r="30" spans="1:12" ht="18" x14ac:dyDescent="0.25">
      <c r="A30" s="7">
        <v>17</v>
      </c>
      <c r="B30" s="7" t="s">
        <v>29</v>
      </c>
      <c r="C30" s="7">
        <f t="shared" ref="C30" si="19">E30+I30</f>
        <v>1</v>
      </c>
      <c r="D30" s="8">
        <f t="shared" ref="D30" si="20">F30+J30</f>
        <v>200</v>
      </c>
      <c r="E30" s="7">
        <v>1</v>
      </c>
      <c r="F30" s="8">
        <v>200</v>
      </c>
      <c r="G30" s="10">
        <v>0</v>
      </c>
      <c r="H30" s="8">
        <v>0</v>
      </c>
      <c r="I30" s="10">
        <v>0</v>
      </c>
      <c r="J30" s="8">
        <v>0</v>
      </c>
      <c r="K30" s="7">
        <f t="shared" ref="K30" si="21">E30-G30</f>
        <v>1</v>
      </c>
      <c r="L30" s="8">
        <f t="shared" si="18"/>
        <v>200</v>
      </c>
    </row>
    <row r="31" spans="1:12" ht="18" x14ac:dyDescent="0.25">
      <c r="A31" s="7">
        <v>18</v>
      </c>
      <c r="B31" s="7" t="s">
        <v>30</v>
      </c>
      <c r="C31" s="7">
        <f t="shared" si="16"/>
        <v>13</v>
      </c>
      <c r="D31" s="8">
        <f t="shared" si="16"/>
        <v>1131.21</v>
      </c>
      <c r="E31" s="7">
        <v>8</v>
      </c>
      <c r="F31" s="8">
        <v>522.28</v>
      </c>
      <c r="G31" s="10">
        <v>7</v>
      </c>
      <c r="H31" s="8">
        <v>450.35</v>
      </c>
      <c r="I31" s="10">
        <v>5</v>
      </c>
      <c r="J31" s="8">
        <v>608.92999999999995</v>
      </c>
      <c r="K31" s="7">
        <f t="shared" si="17"/>
        <v>1</v>
      </c>
      <c r="L31" s="8">
        <f t="shared" si="18"/>
        <v>71.92999999999995</v>
      </c>
    </row>
    <row r="32" spans="1:12" ht="18" x14ac:dyDescent="0.25">
      <c r="A32" s="7">
        <v>19</v>
      </c>
      <c r="B32" s="7" t="s">
        <v>31</v>
      </c>
      <c r="C32" s="7">
        <f t="shared" si="16"/>
        <v>0</v>
      </c>
      <c r="D32" s="8">
        <f t="shared" si="16"/>
        <v>0</v>
      </c>
      <c r="E32" s="7">
        <v>0</v>
      </c>
      <c r="F32" s="8">
        <v>0</v>
      </c>
      <c r="G32" s="10">
        <v>0</v>
      </c>
      <c r="H32" s="8">
        <v>0</v>
      </c>
      <c r="I32" s="10">
        <v>0</v>
      </c>
      <c r="J32" s="8">
        <v>0</v>
      </c>
      <c r="K32" s="7">
        <f t="shared" si="17"/>
        <v>0</v>
      </c>
      <c r="L32" s="8">
        <f t="shared" si="18"/>
        <v>0</v>
      </c>
    </row>
    <row r="33" spans="1:12" ht="18" x14ac:dyDescent="0.25">
      <c r="A33" s="7">
        <v>20</v>
      </c>
      <c r="B33" s="7" t="s">
        <v>32</v>
      </c>
      <c r="C33" s="7">
        <f t="shared" si="16"/>
        <v>1</v>
      </c>
      <c r="D33" s="8">
        <f t="shared" si="16"/>
        <v>200</v>
      </c>
      <c r="E33" s="7">
        <v>1</v>
      </c>
      <c r="F33" s="8">
        <v>200</v>
      </c>
      <c r="G33" s="10">
        <v>0</v>
      </c>
      <c r="H33" s="8">
        <v>0</v>
      </c>
      <c r="I33" s="10">
        <v>0</v>
      </c>
      <c r="J33" s="8">
        <v>0</v>
      </c>
      <c r="K33" s="7">
        <f t="shared" si="17"/>
        <v>1</v>
      </c>
      <c r="L33" s="8">
        <f t="shared" si="18"/>
        <v>200</v>
      </c>
    </row>
    <row r="34" spans="1:12" ht="18" x14ac:dyDescent="0.25">
      <c r="A34" s="7">
        <v>21</v>
      </c>
      <c r="B34" s="7" t="s">
        <v>33</v>
      </c>
      <c r="C34" s="7">
        <f t="shared" si="16"/>
        <v>0</v>
      </c>
      <c r="D34" s="8">
        <f t="shared" si="16"/>
        <v>0</v>
      </c>
      <c r="E34" s="7">
        <v>0</v>
      </c>
      <c r="F34" s="8">
        <v>0</v>
      </c>
      <c r="G34" s="10">
        <v>0</v>
      </c>
      <c r="H34" s="8">
        <v>0</v>
      </c>
      <c r="I34" s="10">
        <v>0</v>
      </c>
      <c r="J34" s="8">
        <v>0</v>
      </c>
      <c r="K34" s="7">
        <f t="shared" si="17"/>
        <v>0</v>
      </c>
      <c r="L34" s="8">
        <f t="shared" si="18"/>
        <v>0</v>
      </c>
    </row>
    <row r="35" spans="1:12" ht="18" x14ac:dyDescent="0.25">
      <c r="A35" s="7">
        <v>22</v>
      </c>
      <c r="B35" s="7" t="s">
        <v>34</v>
      </c>
      <c r="C35" s="7">
        <f t="shared" si="16"/>
        <v>0</v>
      </c>
      <c r="D35" s="8">
        <f t="shared" si="16"/>
        <v>0</v>
      </c>
      <c r="E35" s="7">
        <v>0</v>
      </c>
      <c r="F35" s="8">
        <v>0</v>
      </c>
      <c r="G35" s="10">
        <v>0</v>
      </c>
      <c r="H35" s="8">
        <v>0</v>
      </c>
      <c r="I35" s="10">
        <v>0</v>
      </c>
      <c r="J35" s="8">
        <v>0</v>
      </c>
      <c r="K35" s="7">
        <f t="shared" si="17"/>
        <v>0</v>
      </c>
      <c r="L35" s="8">
        <f t="shared" si="18"/>
        <v>0</v>
      </c>
    </row>
    <row r="36" spans="1:12" ht="18" x14ac:dyDescent="0.25">
      <c r="A36" s="7">
        <v>23</v>
      </c>
      <c r="B36" s="7" t="s">
        <v>35</v>
      </c>
      <c r="C36" s="7">
        <f t="shared" si="16"/>
        <v>429</v>
      </c>
      <c r="D36" s="8">
        <f t="shared" si="16"/>
        <v>47449.217819999998</v>
      </c>
      <c r="E36" s="7">
        <v>271</v>
      </c>
      <c r="F36" s="8">
        <v>32513.758809999999</v>
      </c>
      <c r="G36" s="10">
        <v>214</v>
      </c>
      <c r="H36" s="8">
        <v>28411.156269999999</v>
      </c>
      <c r="I36" s="10">
        <v>158</v>
      </c>
      <c r="J36" s="8">
        <v>14935.45901</v>
      </c>
      <c r="K36" s="7">
        <f t="shared" si="17"/>
        <v>57</v>
      </c>
      <c r="L36" s="8">
        <f t="shared" si="18"/>
        <v>4102.6025399999999</v>
      </c>
    </row>
    <row r="37" spans="1:12" ht="18" x14ac:dyDescent="0.25">
      <c r="A37" s="7">
        <v>24</v>
      </c>
      <c r="B37" s="7" t="s">
        <v>36</v>
      </c>
      <c r="C37" s="7">
        <f t="shared" si="16"/>
        <v>71</v>
      </c>
      <c r="D37" s="8">
        <f t="shared" si="16"/>
        <v>8331.4987099999998</v>
      </c>
      <c r="E37" s="7">
        <v>48</v>
      </c>
      <c r="F37" s="8">
        <v>6497.1605399999999</v>
      </c>
      <c r="G37" s="10">
        <v>44</v>
      </c>
      <c r="H37" s="8">
        <v>5818.1170000000002</v>
      </c>
      <c r="I37" s="10">
        <v>23</v>
      </c>
      <c r="J37" s="8">
        <v>1834.33817</v>
      </c>
      <c r="K37" s="7">
        <f t="shared" si="17"/>
        <v>4</v>
      </c>
      <c r="L37" s="8">
        <f t="shared" si="18"/>
        <v>679.04353999999967</v>
      </c>
    </row>
    <row r="38" spans="1:12" ht="18" x14ac:dyDescent="0.25">
      <c r="A38" s="7">
        <v>25</v>
      </c>
      <c r="B38" s="7" t="s">
        <v>37</v>
      </c>
      <c r="C38" s="7">
        <f t="shared" si="16"/>
        <v>49</v>
      </c>
      <c r="D38" s="8">
        <f t="shared" si="16"/>
        <v>4484.3348000000005</v>
      </c>
      <c r="E38" s="7">
        <v>24</v>
      </c>
      <c r="F38" s="8">
        <v>1981.46</v>
      </c>
      <c r="G38" s="10">
        <v>14</v>
      </c>
      <c r="H38" s="8">
        <v>1246.78</v>
      </c>
      <c r="I38" s="10">
        <v>25</v>
      </c>
      <c r="J38" s="8">
        <v>2502.8748000000001</v>
      </c>
      <c r="K38" s="7">
        <f t="shared" si="17"/>
        <v>10</v>
      </c>
      <c r="L38" s="8">
        <f t="shared" si="18"/>
        <v>734.68000000000006</v>
      </c>
    </row>
    <row r="39" spans="1:12" ht="18" x14ac:dyDescent="0.25">
      <c r="A39" s="7">
        <v>26</v>
      </c>
      <c r="B39" s="7" t="s">
        <v>38</v>
      </c>
      <c r="C39" s="7">
        <f t="shared" si="16"/>
        <v>6</v>
      </c>
      <c r="D39" s="8">
        <f t="shared" si="16"/>
        <v>959</v>
      </c>
      <c r="E39" s="7">
        <v>4</v>
      </c>
      <c r="F39" s="8">
        <v>664</v>
      </c>
      <c r="G39" s="10">
        <v>0</v>
      </c>
      <c r="H39" s="8">
        <v>0</v>
      </c>
      <c r="I39" s="10">
        <v>2</v>
      </c>
      <c r="J39" s="8">
        <v>295</v>
      </c>
      <c r="K39" s="7">
        <f t="shared" si="17"/>
        <v>4</v>
      </c>
      <c r="L39" s="8">
        <f t="shared" si="18"/>
        <v>664</v>
      </c>
    </row>
    <row r="40" spans="1:12" ht="18" x14ac:dyDescent="0.25">
      <c r="A40" s="7">
        <v>27</v>
      </c>
      <c r="B40" s="7" t="s">
        <v>39</v>
      </c>
      <c r="C40" s="7">
        <f t="shared" si="16"/>
        <v>2</v>
      </c>
      <c r="D40" s="8">
        <f t="shared" si="16"/>
        <v>350</v>
      </c>
      <c r="E40" s="7">
        <v>1</v>
      </c>
      <c r="F40" s="8">
        <v>200</v>
      </c>
      <c r="G40" s="10">
        <v>0</v>
      </c>
      <c r="H40" s="8">
        <v>0</v>
      </c>
      <c r="I40" s="10">
        <v>1</v>
      </c>
      <c r="J40" s="8">
        <v>150</v>
      </c>
      <c r="K40" s="7">
        <f t="shared" si="17"/>
        <v>1</v>
      </c>
      <c r="L40" s="8">
        <f t="shared" si="18"/>
        <v>200</v>
      </c>
    </row>
    <row r="41" spans="1:12" ht="18" x14ac:dyDescent="0.25">
      <c r="A41" s="7">
        <v>28</v>
      </c>
      <c r="B41" s="7" t="s">
        <v>40</v>
      </c>
      <c r="C41" s="7">
        <f t="shared" si="16"/>
        <v>0</v>
      </c>
      <c r="D41" s="8">
        <f t="shared" si="16"/>
        <v>0</v>
      </c>
      <c r="E41" s="7">
        <v>0</v>
      </c>
      <c r="F41" s="8">
        <v>0</v>
      </c>
      <c r="G41" s="10">
        <v>0</v>
      </c>
      <c r="H41" s="8">
        <v>0</v>
      </c>
      <c r="I41" s="10">
        <v>0</v>
      </c>
      <c r="J41" s="8">
        <v>0</v>
      </c>
      <c r="K41" s="7">
        <f t="shared" si="17"/>
        <v>0</v>
      </c>
      <c r="L41" s="8">
        <f t="shared" si="18"/>
        <v>0</v>
      </c>
    </row>
    <row r="42" spans="1:12" ht="18" x14ac:dyDescent="0.25">
      <c r="A42" s="7">
        <v>29</v>
      </c>
      <c r="B42" s="7" t="s">
        <v>41</v>
      </c>
      <c r="C42" s="7">
        <f t="shared" si="16"/>
        <v>1</v>
      </c>
      <c r="D42" s="8">
        <f t="shared" si="16"/>
        <v>164</v>
      </c>
      <c r="E42" s="7">
        <v>0</v>
      </c>
      <c r="F42" s="8">
        <v>0</v>
      </c>
      <c r="G42" s="10">
        <v>0</v>
      </c>
      <c r="H42" s="8">
        <v>0</v>
      </c>
      <c r="I42" s="10">
        <v>1</v>
      </c>
      <c r="J42" s="8">
        <v>164</v>
      </c>
      <c r="K42" s="7">
        <f t="shared" si="17"/>
        <v>0</v>
      </c>
      <c r="L42" s="8">
        <f t="shared" si="18"/>
        <v>0</v>
      </c>
    </row>
    <row r="43" spans="1:12" ht="18" x14ac:dyDescent="0.25">
      <c r="A43" s="7">
        <v>30</v>
      </c>
      <c r="B43" s="7" t="s">
        <v>42</v>
      </c>
      <c r="C43" s="7">
        <f t="shared" si="16"/>
        <v>13</v>
      </c>
      <c r="D43" s="8">
        <f t="shared" si="16"/>
        <v>1936</v>
      </c>
      <c r="E43" s="7">
        <v>11</v>
      </c>
      <c r="F43" s="8">
        <v>1661</v>
      </c>
      <c r="G43" s="10">
        <v>11</v>
      </c>
      <c r="H43" s="8">
        <v>1661</v>
      </c>
      <c r="I43" s="10">
        <v>2</v>
      </c>
      <c r="J43" s="8">
        <v>275</v>
      </c>
      <c r="K43" s="7">
        <f t="shared" si="17"/>
        <v>0</v>
      </c>
      <c r="L43" s="8">
        <f t="shared" si="18"/>
        <v>0</v>
      </c>
    </row>
    <row r="44" spans="1:12" ht="18" x14ac:dyDescent="0.25">
      <c r="A44" s="7">
        <v>31</v>
      </c>
      <c r="B44" s="7" t="s">
        <v>43</v>
      </c>
      <c r="C44" s="7">
        <f t="shared" si="16"/>
        <v>248</v>
      </c>
      <c r="D44" s="8">
        <f t="shared" si="16"/>
        <v>81645.815000000002</v>
      </c>
      <c r="E44" s="7">
        <v>177</v>
      </c>
      <c r="F44" s="8">
        <v>61418.000999999997</v>
      </c>
      <c r="G44" s="10">
        <v>164</v>
      </c>
      <c r="H44" s="8">
        <v>57271.885999999999</v>
      </c>
      <c r="I44" s="10">
        <v>71</v>
      </c>
      <c r="J44" s="8">
        <v>20227.813999999998</v>
      </c>
      <c r="K44" s="7">
        <f t="shared" si="17"/>
        <v>13</v>
      </c>
      <c r="L44" s="8">
        <f t="shared" si="18"/>
        <v>4146.114999999998</v>
      </c>
    </row>
    <row r="45" spans="1:12" ht="18" x14ac:dyDescent="0.25">
      <c r="A45" s="7">
        <v>32</v>
      </c>
      <c r="B45" s="7" t="s">
        <v>44</v>
      </c>
      <c r="C45" s="7">
        <f t="shared" ref="C45:D49" si="22">E45+I45</f>
        <v>0</v>
      </c>
      <c r="D45" s="8">
        <f t="shared" si="22"/>
        <v>0</v>
      </c>
      <c r="E45" s="7">
        <v>0</v>
      </c>
      <c r="F45" s="8">
        <v>0</v>
      </c>
      <c r="G45" s="10">
        <v>0</v>
      </c>
      <c r="H45" s="8">
        <v>0</v>
      </c>
      <c r="I45" s="10">
        <v>0</v>
      </c>
      <c r="J45" s="8">
        <v>0</v>
      </c>
      <c r="K45" s="7">
        <f t="shared" ref="K45:K49" si="23">E45-G45</f>
        <v>0</v>
      </c>
      <c r="L45" s="8">
        <f t="shared" si="18"/>
        <v>0</v>
      </c>
    </row>
    <row r="46" spans="1:12" ht="18" x14ac:dyDescent="0.25">
      <c r="A46" s="7">
        <v>33</v>
      </c>
      <c r="B46" s="7" t="s">
        <v>45</v>
      </c>
      <c r="C46" s="7">
        <f t="shared" si="22"/>
        <v>1</v>
      </c>
      <c r="D46" s="8">
        <f t="shared" si="22"/>
        <v>200</v>
      </c>
      <c r="E46" s="7">
        <v>0</v>
      </c>
      <c r="F46" s="8">
        <v>0</v>
      </c>
      <c r="G46" s="10">
        <v>0</v>
      </c>
      <c r="H46" s="8">
        <v>0</v>
      </c>
      <c r="I46" s="10">
        <v>1</v>
      </c>
      <c r="J46" s="8">
        <v>200</v>
      </c>
      <c r="K46" s="7">
        <f t="shared" si="23"/>
        <v>0</v>
      </c>
      <c r="L46" s="8">
        <f t="shared" si="18"/>
        <v>0</v>
      </c>
    </row>
    <row r="47" spans="1:12" ht="18" x14ac:dyDescent="0.25">
      <c r="A47" s="7">
        <v>34</v>
      </c>
      <c r="B47" s="7" t="s">
        <v>46</v>
      </c>
      <c r="C47" s="7">
        <f t="shared" si="22"/>
        <v>2</v>
      </c>
      <c r="D47" s="8">
        <f t="shared" si="22"/>
        <v>198</v>
      </c>
      <c r="E47" s="7">
        <v>1</v>
      </c>
      <c r="F47" s="8">
        <v>180</v>
      </c>
      <c r="G47" s="10">
        <v>1</v>
      </c>
      <c r="H47" s="8">
        <v>180</v>
      </c>
      <c r="I47" s="10">
        <v>1</v>
      </c>
      <c r="J47" s="8">
        <v>18</v>
      </c>
      <c r="K47" s="7">
        <f t="shared" si="23"/>
        <v>0</v>
      </c>
      <c r="L47" s="8">
        <f t="shared" si="18"/>
        <v>0</v>
      </c>
    </row>
    <row r="48" spans="1:12" ht="18" x14ac:dyDescent="0.25">
      <c r="A48" s="7">
        <v>35</v>
      </c>
      <c r="B48" s="7" t="s">
        <v>47</v>
      </c>
      <c r="C48" s="7">
        <f t="shared" si="22"/>
        <v>4</v>
      </c>
      <c r="D48" s="8">
        <f t="shared" si="22"/>
        <v>419.5</v>
      </c>
      <c r="E48" s="7">
        <v>4</v>
      </c>
      <c r="F48" s="8">
        <v>419.5</v>
      </c>
      <c r="G48" s="10">
        <v>4</v>
      </c>
      <c r="H48" s="8">
        <v>419.5</v>
      </c>
      <c r="I48" s="10">
        <v>0</v>
      </c>
      <c r="J48" s="8">
        <v>0</v>
      </c>
      <c r="K48" s="7">
        <f t="shared" si="23"/>
        <v>0</v>
      </c>
      <c r="L48" s="8">
        <f t="shared" si="18"/>
        <v>0</v>
      </c>
    </row>
    <row r="49" spans="1:12" ht="18" x14ac:dyDescent="0.25">
      <c r="A49" s="7">
        <v>36</v>
      </c>
      <c r="B49" s="7" t="s">
        <v>48</v>
      </c>
      <c r="C49" s="7">
        <f t="shared" si="22"/>
        <v>5</v>
      </c>
      <c r="D49" s="8">
        <f t="shared" si="22"/>
        <v>786.05606999999998</v>
      </c>
      <c r="E49" s="7">
        <v>5</v>
      </c>
      <c r="F49" s="8">
        <v>786.05606999999998</v>
      </c>
      <c r="G49" s="10">
        <v>2</v>
      </c>
      <c r="H49" s="8">
        <v>371</v>
      </c>
      <c r="I49" s="10">
        <v>0</v>
      </c>
      <c r="J49" s="8">
        <v>0</v>
      </c>
      <c r="K49" s="7">
        <f t="shared" si="23"/>
        <v>3</v>
      </c>
      <c r="L49" s="8">
        <f t="shared" si="18"/>
        <v>415.05606999999998</v>
      </c>
    </row>
    <row r="50" spans="1:12" ht="22.5" x14ac:dyDescent="0.45">
      <c r="A50" s="11" t="s">
        <v>21</v>
      </c>
      <c r="B50" s="12"/>
      <c r="C50" s="7">
        <f>SUM(C29:C49)</f>
        <v>976</v>
      </c>
      <c r="D50" s="8">
        <f t="shared" ref="D50:H50" si="24">SUM(D29:D49)</f>
        <v>165603.04317999998</v>
      </c>
      <c r="E50" s="7">
        <f t="shared" si="24"/>
        <v>641</v>
      </c>
      <c r="F50" s="8">
        <f t="shared" si="24"/>
        <v>118021.40122</v>
      </c>
      <c r="G50" s="7">
        <f t="shared" si="24"/>
        <v>532</v>
      </c>
      <c r="H50" s="8">
        <f t="shared" si="24"/>
        <v>104951.17926999999</v>
      </c>
      <c r="I50" s="7">
        <f>SUM(I29:I49)</f>
        <v>335</v>
      </c>
      <c r="J50" s="8">
        <f t="shared" ref="J50:L50" si="25">SUM(J29:J49)</f>
        <v>47581.641960000001</v>
      </c>
      <c r="K50" s="7">
        <f t="shared" si="25"/>
        <v>109</v>
      </c>
      <c r="L50" s="8">
        <f t="shared" si="25"/>
        <v>13070.221949999997</v>
      </c>
    </row>
    <row r="51" spans="1:12" ht="24.75" x14ac:dyDescent="0.25">
      <c r="A51" s="7"/>
      <c r="B51" s="13" t="s">
        <v>49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 ht="18" x14ac:dyDescent="0.25">
      <c r="A52" s="7">
        <v>37</v>
      </c>
      <c r="B52" s="7" t="s">
        <v>50</v>
      </c>
      <c r="C52" s="7">
        <f t="shared" ref="C52:D57" si="26">E52+I52</f>
        <v>19</v>
      </c>
      <c r="D52" s="8">
        <f t="shared" si="26"/>
        <v>2907.38</v>
      </c>
      <c r="E52" s="7">
        <v>14</v>
      </c>
      <c r="F52" s="8">
        <v>2420</v>
      </c>
      <c r="G52" s="10">
        <v>13</v>
      </c>
      <c r="H52" s="8">
        <v>2240</v>
      </c>
      <c r="I52" s="10">
        <v>5</v>
      </c>
      <c r="J52" s="8">
        <v>487.38</v>
      </c>
      <c r="K52" s="7">
        <f t="shared" ref="K52:K57" si="27">E52-G52</f>
        <v>1</v>
      </c>
      <c r="L52" s="8">
        <f t="shared" ref="L52:L57" si="28">F52-H52</f>
        <v>180</v>
      </c>
    </row>
    <row r="53" spans="1:12" ht="18" x14ac:dyDescent="0.25">
      <c r="A53" s="7">
        <v>38</v>
      </c>
      <c r="B53" s="7" t="s">
        <v>51</v>
      </c>
      <c r="C53" s="7">
        <f t="shared" si="26"/>
        <v>0</v>
      </c>
      <c r="D53" s="8">
        <f t="shared" si="26"/>
        <v>0</v>
      </c>
      <c r="E53" s="7">
        <v>0</v>
      </c>
      <c r="F53" s="8">
        <v>0</v>
      </c>
      <c r="G53" s="10">
        <v>0</v>
      </c>
      <c r="H53" s="8">
        <v>0</v>
      </c>
      <c r="I53" s="10">
        <v>0</v>
      </c>
      <c r="J53" s="8">
        <v>0</v>
      </c>
      <c r="K53" s="7">
        <f t="shared" si="27"/>
        <v>0</v>
      </c>
      <c r="L53" s="8">
        <f t="shared" si="28"/>
        <v>0</v>
      </c>
    </row>
    <row r="54" spans="1:12" ht="18" x14ac:dyDescent="0.25">
      <c r="A54" s="7">
        <v>39</v>
      </c>
      <c r="B54" s="7" t="s">
        <v>52</v>
      </c>
      <c r="C54" s="7">
        <f t="shared" si="26"/>
        <v>0</v>
      </c>
      <c r="D54" s="8">
        <f t="shared" si="26"/>
        <v>0</v>
      </c>
      <c r="E54" s="7">
        <v>0</v>
      </c>
      <c r="F54" s="8">
        <v>0</v>
      </c>
      <c r="G54" s="10">
        <v>0</v>
      </c>
      <c r="H54" s="8">
        <v>0</v>
      </c>
      <c r="I54" s="10">
        <v>0</v>
      </c>
      <c r="J54" s="8">
        <v>0</v>
      </c>
      <c r="K54" s="7">
        <f t="shared" si="27"/>
        <v>0</v>
      </c>
      <c r="L54" s="8">
        <f t="shared" si="28"/>
        <v>0</v>
      </c>
    </row>
    <row r="55" spans="1:12" ht="18" x14ac:dyDescent="0.25">
      <c r="A55" s="7">
        <v>40</v>
      </c>
      <c r="B55" s="7" t="s">
        <v>53</v>
      </c>
      <c r="C55" s="7">
        <f t="shared" si="26"/>
        <v>0</v>
      </c>
      <c r="D55" s="8">
        <f t="shared" si="26"/>
        <v>0</v>
      </c>
      <c r="E55" s="7">
        <v>0</v>
      </c>
      <c r="F55" s="8">
        <v>0</v>
      </c>
      <c r="G55" s="10">
        <v>0</v>
      </c>
      <c r="H55" s="8">
        <v>0</v>
      </c>
      <c r="I55" s="10">
        <v>0</v>
      </c>
      <c r="J55" s="8">
        <v>0</v>
      </c>
      <c r="K55" s="7">
        <f t="shared" si="27"/>
        <v>0</v>
      </c>
      <c r="L55" s="8">
        <f t="shared" si="28"/>
        <v>0</v>
      </c>
    </row>
    <row r="56" spans="1:12" ht="18" x14ac:dyDescent="0.25">
      <c r="A56" s="7">
        <v>41</v>
      </c>
      <c r="B56" s="7" t="s">
        <v>54</v>
      </c>
      <c r="C56" s="7">
        <f t="shared" si="26"/>
        <v>0</v>
      </c>
      <c r="D56" s="8">
        <f t="shared" si="26"/>
        <v>0</v>
      </c>
      <c r="E56" s="7">
        <v>0</v>
      </c>
      <c r="F56" s="8">
        <v>0</v>
      </c>
      <c r="G56" s="10">
        <v>0</v>
      </c>
      <c r="H56" s="8">
        <v>0</v>
      </c>
      <c r="I56" s="10">
        <v>0</v>
      </c>
      <c r="J56" s="8">
        <v>0</v>
      </c>
      <c r="K56" s="7">
        <f t="shared" si="27"/>
        <v>0</v>
      </c>
      <c r="L56" s="8">
        <f t="shared" si="28"/>
        <v>0</v>
      </c>
    </row>
    <row r="57" spans="1:12" ht="18" x14ac:dyDescent="0.25">
      <c r="A57" s="7">
        <v>42</v>
      </c>
      <c r="B57" s="7" t="s">
        <v>55</v>
      </c>
      <c r="C57" s="7">
        <f t="shared" si="26"/>
        <v>0</v>
      </c>
      <c r="D57" s="8">
        <f t="shared" si="26"/>
        <v>0</v>
      </c>
      <c r="E57" s="7">
        <v>0</v>
      </c>
      <c r="F57" s="8">
        <v>0</v>
      </c>
      <c r="G57" s="10">
        <v>0</v>
      </c>
      <c r="H57" s="8">
        <v>0</v>
      </c>
      <c r="I57" s="10">
        <v>0</v>
      </c>
      <c r="J57" s="8">
        <v>0</v>
      </c>
      <c r="K57" s="7">
        <f t="shared" si="27"/>
        <v>0</v>
      </c>
      <c r="L57" s="8">
        <f t="shared" si="28"/>
        <v>0</v>
      </c>
    </row>
    <row r="58" spans="1:12" ht="22.5" x14ac:dyDescent="0.45">
      <c r="A58" s="11" t="s">
        <v>21</v>
      </c>
      <c r="B58" s="12"/>
      <c r="C58" s="7">
        <f>SUM(C52:C57)</f>
        <v>19</v>
      </c>
      <c r="D58" s="8">
        <f t="shared" ref="D58:L58" si="29">SUM(D52:D57)</f>
        <v>2907.38</v>
      </c>
      <c r="E58" s="7">
        <f t="shared" si="29"/>
        <v>14</v>
      </c>
      <c r="F58" s="8">
        <f t="shared" si="29"/>
        <v>2420</v>
      </c>
      <c r="G58" s="7">
        <f t="shared" si="29"/>
        <v>13</v>
      </c>
      <c r="H58" s="8">
        <f t="shared" si="29"/>
        <v>2240</v>
      </c>
      <c r="I58" s="7">
        <f t="shared" si="29"/>
        <v>5</v>
      </c>
      <c r="J58" s="8">
        <f t="shared" si="29"/>
        <v>487.38</v>
      </c>
      <c r="K58" s="8">
        <f t="shared" si="29"/>
        <v>1</v>
      </c>
      <c r="L58" s="8">
        <f t="shared" si="29"/>
        <v>180</v>
      </c>
    </row>
    <row r="59" spans="1:12" ht="21" customHeight="1" x14ac:dyDescent="0.45">
      <c r="B59" s="9" t="s">
        <v>56</v>
      </c>
      <c r="C59" s="7">
        <f t="shared" ref="C59:D59" si="30">E59+I59</f>
        <v>5</v>
      </c>
      <c r="D59" s="8">
        <f t="shared" si="30"/>
        <v>446.87841000000003</v>
      </c>
      <c r="E59" s="7">
        <v>3</v>
      </c>
      <c r="F59" s="8">
        <v>223.51840999999999</v>
      </c>
      <c r="G59" s="10">
        <v>0</v>
      </c>
      <c r="H59" s="8">
        <v>0</v>
      </c>
      <c r="I59" s="10">
        <v>2</v>
      </c>
      <c r="J59" s="8">
        <v>223.36</v>
      </c>
      <c r="K59" s="7">
        <f t="shared" ref="K59:L59" si="31">E59-G59</f>
        <v>3</v>
      </c>
      <c r="L59" s="8">
        <f t="shared" si="31"/>
        <v>223.51840999999999</v>
      </c>
    </row>
    <row r="60" spans="1:12" ht="22.5" x14ac:dyDescent="0.45">
      <c r="A60" s="11" t="s">
        <v>57</v>
      </c>
      <c r="B60" s="12"/>
      <c r="C60" s="7">
        <f t="shared" ref="C60:L60" si="32">C17+C20+C24+C27+C50+C58+C59</f>
        <v>6243</v>
      </c>
      <c r="D60" s="8">
        <f t="shared" si="32"/>
        <v>595753.53153999988</v>
      </c>
      <c r="E60" s="7">
        <f t="shared" si="32"/>
        <v>4524</v>
      </c>
      <c r="F60" s="8">
        <f t="shared" si="32"/>
        <v>452312.56294000003</v>
      </c>
      <c r="G60" s="7">
        <f t="shared" si="32"/>
        <v>3933</v>
      </c>
      <c r="H60" s="8">
        <f t="shared" si="32"/>
        <v>395593.49682999996</v>
      </c>
      <c r="I60" s="7">
        <f t="shared" si="32"/>
        <v>1719</v>
      </c>
      <c r="J60" s="8">
        <f t="shared" si="32"/>
        <v>143440.96859999999</v>
      </c>
      <c r="K60" s="7">
        <f t="shared" si="32"/>
        <v>591</v>
      </c>
      <c r="L60" s="8">
        <f t="shared" si="32"/>
        <v>56719.066109999978</v>
      </c>
    </row>
    <row r="61" spans="1:12" x14ac:dyDescent="0.25">
      <c r="B61" t="s">
        <v>58</v>
      </c>
    </row>
  </sheetData>
  <mergeCells count="22">
    <mergeCell ref="A24:B24"/>
    <mergeCell ref="A1:L1"/>
    <mergeCell ref="A2:K2"/>
    <mergeCell ref="A3:A4"/>
    <mergeCell ref="B3:B4"/>
    <mergeCell ref="C3:D3"/>
    <mergeCell ref="E3:F3"/>
    <mergeCell ref="G3:H3"/>
    <mergeCell ref="I3:J3"/>
    <mergeCell ref="K3:L3"/>
    <mergeCell ref="B5:L5"/>
    <mergeCell ref="A17:B17"/>
    <mergeCell ref="B18:L18"/>
    <mergeCell ref="A20:B20"/>
    <mergeCell ref="B21:L21"/>
    <mergeCell ref="A60:B60"/>
    <mergeCell ref="B25:L25"/>
    <mergeCell ref="A27:B27"/>
    <mergeCell ref="B28:L28"/>
    <mergeCell ref="A50:B50"/>
    <mergeCell ref="B51:L51"/>
    <mergeCell ref="A58:B58"/>
  </mergeCells>
  <printOptions horizontalCentered="1"/>
  <pageMargins left="0.23622047244094491" right="0.23622047244094491" top="0.35433070866141736" bottom="0.55000000000000004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2025-11-28T09:56:36Z</cp:lastPrinted>
  <dcterms:created xsi:type="dcterms:W3CDTF">2025-02-03T11:06:19Z</dcterms:created>
  <dcterms:modified xsi:type="dcterms:W3CDTF">2025-11-28T09:56:38Z</dcterms:modified>
</cp:coreProperties>
</file>